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700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E33" i="1" s="1"/>
  <c r="E83" i="1" s="1"/>
  <c r="E130" i="1" s="1"/>
  <c r="H21" i="1"/>
  <c r="I21" i="1"/>
  <c r="F23" i="1"/>
  <c r="J23" i="1"/>
  <c r="J35" i="1" s="1"/>
  <c r="F24" i="1"/>
  <c r="J24" i="1"/>
  <c r="J36" i="1" s="1"/>
  <c r="F25" i="1"/>
  <c r="J25" i="1"/>
  <c r="J21" i="1" s="1"/>
  <c r="F26" i="1"/>
  <c r="J26" i="1"/>
  <c r="D27" i="1"/>
  <c r="E27" i="1"/>
  <c r="H27" i="1"/>
  <c r="H33" i="1" s="1"/>
  <c r="I27" i="1"/>
  <c r="F29" i="1"/>
  <c r="J29" i="1"/>
  <c r="F30" i="1"/>
  <c r="J30" i="1"/>
  <c r="F31" i="1"/>
  <c r="J31" i="1"/>
  <c r="J27" i="1" s="1"/>
  <c r="F32" i="1"/>
  <c r="F38" i="1" s="1"/>
  <c r="J32" i="1"/>
  <c r="D33" i="1"/>
  <c r="I33" i="1"/>
  <c r="D35" i="1"/>
  <c r="E35" i="1"/>
  <c r="H35" i="1"/>
  <c r="I35" i="1"/>
  <c r="D36" i="1"/>
  <c r="E36" i="1"/>
  <c r="F36" i="1"/>
  <c r="H36" i="1"/>
  <c r="I36" i="1"/>
  <c r="D37" i="1"/>
  <c r="E37" i="1"/>
  <c r="F37" i="1"/>
  <c r="H37" i="1"/>
  <c r="I37" i="1"/>
  <c r="D38" i="1"/>
  <c r="E38" i="1"/>
  <c r="H38" i="1"/>
  <c r="I38" i="1"/>
  <c r="J38" i="1"/>
  <c r="D45" i="1"/>
  <c r="E45" i="1"/>
  <c r="H45" i="1"/>
  <c r="H55" i="1" s="1"/>
  <c r="I45" i="1"/>
  <c r="I55" i="1" s="1"/>
  <c r="I83" i="1" s="1"/>
  <c r="I130" i="1" s="1"/>
  <c r="F47" i="1"/>
  <c r="J47" i="1"/>
  <c r="J45" i="1"/>
  <c r="J55" i="1" s="1"/>
  <c r="F48" i="1"/>
  <c r="F45" i="1" s="1"/>
  <c r="F55" i="1" s="1"/>
  <c r="J48" i="1"/>
  <c r="J58" i="1" s="1"/>
  <c r="F49" i="1"/>
  <c r="F59" i="1" s="1"/>
  <c r="J49" i="1"/>
  <c r="D50" i="1"/>
  <c r="E50" i="1"/>
  <c r="H50" i="1"/>
  <c r="I50" i="1"/>
  <c r="F52" i="1"/>
  <c r="F57" i="1"/>
  <c r="J52" i="1"/>
  <c r="J50" i="1" s="1"/>
  <c r="F53" i="1"/>
  <c r="J53" i="1"/>
  <c r="F54" i="1"/>
  <c r="J54" i="1"/>
  <c r="D55" i="1"/>
  <c r="E55" i="1"/>
  <c r="D57" i="1"/>
  <c r="E57" i="1"/>
  <c r="H57" i="1"/>
  <c r="I57" i="1"/>
  <c r="D58" i="1"/>
  <c r="E58" i="1"/>
  <c r="F58" i="1"/>
  <c r="H58" i="1"/>
  <c r="I58" i="1"/>
  <c r="D59" i="1"/>
  <c r="E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G83" i="1" s="1"/>
  <c r="H64" i="1"/>
  <c r="I64" i="1"/>
  <c r="F66" i="1"/>
  <c r="F64" i="1"/>
  <c r="J66" i="1"/>
  <c r="F67" i="1"/>
  <c r="J67" i="1"/>
  <c r="J64" i="1" s="1"/>
  <c r="F68" i="1"/>
  <c r="J68" i="1"/>
  <c r="F69" i="1"/>
  <c r="J69" i="1"/>
  <c r="C76" i="1"/>
  <c r="C83" i="1"/>
  <c r="D76" i="1"/>
  <c r="E76" i="1"/>
  <c r="G76" i="1"/>
  <c r="H76" i="1"/>
  <c r="I76" i="1"/>
  <c r="F78" i="1"/>
  <c r="F76" i="1"/>
  <c r="J78" i="1"/>
  <c r="F79" i="1"/>
  <c r="J79" i="1"/>
  <c r="J76" i="1" s="1"/>
  <c r="F80" i="1"/>
  <c r="J80" i="1"/>
  <c r="F81" i="1"/>
  <c r="J81" i="1"/>
  <c r="F82" i="1"/>
  <c r="J82" i="1"/>
  <c r="C85" i="1"/>
  <c r="D85" i="1"/>
  <c r="E85" i="1"/>
  <c r="E129" i="1" s="1"/>
  <c r="G85" i="1"/>
  <c r="G129" i="1" s="1"/>
  <c r="H85" i="1"/>
  <c r="I85" i="1"/>
  <c r="F87" i="1"/>
  <c r="J87" i="1"/>
  <c r="J85" i="1" s="1"/>
  <c r="F88" i="1"/>
  <c r="J88" i="1"/>
  <c r="F89" i="1"/>
  <c r="F85" i="1" s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H96" i="1"/>
  <c r="I96" i="1"/>
  <c r="I129" i="1" s="1"/>
  <c r="F98" i="1"/>
  <c r="J98" i="1"/>
  <c r="F99" i="1"/>
  <c r="J99" i="1"/>
  <c r="F100" i="1"/>
  <c r="F96" i="1" s="1"/>
  <c r="J100" i="1"/>
  <c r="J96" i="1" s="1"/>
  <c r="F107" i="1"/>
  <c r="J107" i="1"/>
  <c r="F108" i="1"/>
  <c r="J108" i="1"/>
  <c r="C109" i="1"/>
  <c r="D109" i="1"/>
  <c r="E109" i="1"/>
  <c r="G109" i="1"/>
  <c r="H109" i="1"/>
  <c r="I109" i="1"/>
  <c r="F111" i="1"/>
  <c r="F109" i="1" s="1"/>
  <c r="J111" i="1"/>
  <c r="F112" i="1"/>
  <c r="J112" i="1"/>
  <c r="J109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J122" i="1" s="1"/>
  <c r="F121" i="1"/>
  <c r="F122" i="1" s="1"/>
  <c r="J121" i="1"/>
  <c r="D122" i="1"/>
  <c r="D115" i="1" s="1"/>
  <c r="E122" i="1"/>
  <c r="E115" i="1"/>
  <c r="H122" i="1"/>
  <c r="H115" i="1"/>
  <c r="I122" i="1"/>
  <c r="I115" i="1" s="1"/>
  <c r="C123" i="1"/>
  <c r="D123" i="1"/>
  <c r="E123" i="1"/>
  <c r="G123" i="1"/>
  <c r="H123" i="1"/>
  <c r="I123" i="1"/>
  <c r="F125" i="1"/>
  <c r="F123" i="1" s="1"/>
  <c r="J125" i="1"/>
  <c r="F126" i="1"/>
  <c r="J126" i="1"/>
  <c r="J123" i="1"/>
  <c r="F127" i="1"/>
  <c r="J127" i="1"/>
  <c r="F128" i="1"/>
  <c r="J128" i="1"/>
  <c r="C129" i="1"/>
  <c r="C130" i="1" s="1"/>
  <c r="C138" i="1"/>
  <c r="D138" i="1"/>
  <c r="E138" i="1"/>
  <c r="E168" i="1" s="1"/>
  <c r="E177" i="1" s="1"/>
  <c r="G138" i="1"/>
  <c r="H138" i="1"/>
  <c r="I138" i="1"/>
  <c r="F140" i="1"/>
  <c r="F138" i="1" s="1"/>
  <c r="J140" i="1"/>
  <c r="F141" i="1"/>
  <c r="J141" i="1"/>
  <c r="J138" i="1" s="1"/>
  <c r="F142" i="1"/>
  <c r="J142" i="1"/>
  <c r="F143" i="1"/>
  <c r="J143" i="1"/>
  <c r="C144" i="1"/>
  <c r="D144" i="1"/>
  <c r="E144" i="1"/>
  <c r="G144" i="1"/>
  <c r="H144" i="1"/>
  <c r="I144" i="1"/>
  <c r="F146" i="1"/>
  <c r="J146" i="1"/>
  <c r="F147" i="1"/>
  <c r="J147" i="1"/>
  <c r="F148" i="1"/>
  <c r="J148" i="1"/>
  <c r="F149" i="1"/>
  <c r="J149" i="1"/>
  <c r="F150" i="1"/>
  <c r="J150" i="1"/>
  <c r="F151" i="1"/>
  <c r="J151" i="1"/>
  <c r="J144" i="1" s="1"/>
  <c r="C158" i="1"/>
  <c r="C168" i="1" s="1"/>
  <c r="C177" i="1" s="1"/>
  <c r="D158" i="1"/>
  <c r="E158" i="1"/>
  <c r="G158" i="1"/>
  <c r="G168" i="1" s="1"/>
  <c r="G177" i="1" s="1"/>
  <c r="H158" i="1"/>
  <c r="H168" i="1" s="1"/>
  <c r="H177" i="1" s="1"/>
  <c r="I158" i="1"/>
  <c r="F160" i="1"/>
  <c r="J160" i="1"/>
  <c r="F161" i="1"/>
  <c r="J161" i="1"/>
  <c r="F162" i="1"/>
  <c r="F158" i="1" s="1"/>
  <c r="J162" i="1"/>
  <c r="F163" i="1"/>
  <c r="J163" i="1"/>
  <c r="F164" i="1"/>
  <c r="J164" i="1"/>
  <c r="F165" i="1"/>
  <c r="J165" i="1"/>
  <c r="F166" i="1"/>
  <c r="J166" i="1"/>
  <c r="F167" i="1"/>
  <c r="J167" i="1"/>
  <c r="D168" i="1"/>
  <c r="I168" i="1"/>
  <c r="C170" i="1"/>
  <c r="D170" i="1"/>
  <c r="E170" i="1"/>
  <c r="G170" i="1"/>
  <c r="H170" i="1"/>
  <c r="I170" i="1"/>
  <c r="F172" i="1"/>
  <c r="J172" i="1"/>
  <c r="F173" i="1"/>
  <c r="J173" i="1"/>
  <c r="F174" i="1"/>
  <c r="F170" i="1" s="1"/>
  <c r="J174" i="1"/>
  <c r="F175" i="1"/>
  <c r="J175" i="1"/>
  <c r="F176" i="1"/>
  <c r="J176" i="1"/>
  <c r="I177" i="1"/>
  <c r="F50" i="1"/>
  <c r="F129" i="1" l="1"/>
  <c r="G130" i="1"/>
  <c r="F115" i="1"/>
  <c r="J158" i="1"/>
  <c r="D83" i="1"/>
  <c r="H129" i="1"/>
  <c r="J115" i="1"/>
  <c r="J129" i="1" s="1"/>
  <c r="J57" i="1"/>
  <c r="F27" i="1"/>
  <c r="F21" i="1"/>
  <c r="D177" i="1"/>
  <c r="F144" i="1"/>
  <c r="F168" i="1" s="1"/>
  <c r="F177" i="1" s="1"/>
  <c r="D129" i="1"/>
  <c r="J170" i="1"/>
  <c r="F35" i="1"/>
  <c r="J37" i="1"/>
  <c r="H83" i="1"/>
  <c r="H130" i="1" s="1"/>
  <c r="F33" i="1"/>
  <c r="F83" i="1" s="1"/>
  <c r="F130" i="1" s="1"/>
  <c r="J33" i="1"/>
  <c r="J83" i="1" s="1"/>
  <c r="J130" i="1" s="1"/>
  <c r="J168" i="1"/>
  <c r="J177" i="1" l="1"/>
  <c r="D130" i="1"/>
</calcChain>
</file>

<file path=xl/sharedStrings.xml><?xml version="1.0" encoding="utf-8"?>
<sst xmlns="http://schemas.openxmlformats.org/spreadsheetml/2006/main" count="665" uniqueCount="389">
  <si>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</si>
  <si>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</si>
  <si>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</si>
  <si>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</si>
  <si>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</si>
  <si>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</si>
  <si>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</si>
  <si>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</si>
  <si>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</si>
  <si>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</si>
  <si>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</si>
  <si>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</si>
  <si>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</si>
  <si>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</si>
  <si>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</si>
  <si>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</si>
  <si>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</si>
  <si>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</si>
  <si>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</si>
  <si>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</si>
  <si>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</si>
  <si>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</si>
  <si>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</si>
  <si>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</si>
  <si>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</si>
  <si>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</si>
  <si>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</si>
  <si>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</si>
  <si>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</si>
  <si>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</si>
  <si>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</si>
  <si>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</si>
  <si>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</si>
  <si>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</si>
  <si>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</si>
  <si>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</si>
  <si>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</si>
  <si>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</si>
  <si>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</si>
  <si>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</si>
  <si>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</si>
  <si>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</si>
  <si>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</si>
  <si>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</si>
  <si>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</si>
  <si>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</si>
  <si>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</si>
  <si>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</si>
  <si>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</si>
  <si>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</si>
  <si>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</si>
  <si>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</si>
  <si>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</si>
  <si>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</si>
  <si>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</si>
  <si>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</si>
  <si>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</si>
  <si>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</si>
  <si>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</si>
  <si>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</si>
  <si>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</si>
  <si>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</si>
  <si>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</si>
  <si>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</si>
  <si>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</si>
  <si>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</si>
  <si>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</si>
  <si>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</si>
  <si>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</si>
  <si>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</si>
  <si>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</si>
  <si>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</si>
  <si>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</si>
  <si>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</si>
  <si>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</si>
  <si>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</si>
  <si>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</si>
  <si>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</si>
  <si>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</si>
  <si>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</si>
  <si>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</si>
  <si>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</si>
  <si>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</si>
  <si>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</si>
  <si>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</si>
  <si>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</si>
  <si>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</si>
  <si>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</si>
  <si>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</si>
  <si>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</si>
  <si>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</si>
  <si>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</si>
  <si>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</si>
  <si>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</si>
  <si>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</si>
  <si>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</si>
  <si>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</si>
  <si>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</si>
  <si>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</si>
  <si>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</si>
  <si>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</si>
  <si>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</si>
  <si>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</si>
  <si>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</si>
  <si>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</si>
  <si>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</si>
  <si>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</si>
  <si>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</si>
  <si>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</si>
  <si>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</si>
  <si>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</si>
  <si>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</si>
  <si>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</si>
  <si>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</si>
  <si>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</si>
  <si>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</si>
  <si>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</si>
  <si>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</si>
  <si>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</si>
  <si>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</si>
  <si>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</si>
  <si>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</si>
  <si>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</si>
  <si>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</si>
  <si>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</si>
  <si>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</si>
  <si>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</si>
  <si>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</si>
  <si>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</si>
  <si>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</si>
  <si>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</si>
  <si>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</si>
  <si>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</si>
  <si>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</si>
  <si>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</si>
  <si>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</si>
  <si>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</si>
  <si>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</si>
  <si>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</si>
  <si>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</si>
  <si>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</si>
  <si>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</si>
  <si>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</si>
  <si>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</si>
  <si>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</si>
  <si>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</si>
  <si>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</si>
  <si>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</si>
  <si>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</si>
  <si>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</si>
  <si>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</si>
  <si>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</si>
  <si>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</si>
  <si>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</si>
  <si>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</si>
  <si>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</si>
  <si>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</si>
  <si>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</si>
  <si>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</si>
  <si>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</si>
  <si>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</si>
  <si>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</si>
  <si>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</si>
  <si>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</si>
  <si>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</si>
  <si>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</si>
  <si>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</si>
  <si>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</si>
  <si>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</si>
  <si>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</si>
  <si>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</si>
  <si>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</si>
  <si>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</si>
  <si>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</si>
  <si>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</si>
  <si>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</si>
  <si>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</si>
  <si>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</si>
  <si>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</si>
  <si>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</si>
  <si>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</si>
  <si>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</si>
  <si>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</si>
  <si>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</si>
  <si>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</si>
  <si>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</si>
  <si>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</si>
  <si>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</si>
  <si>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</si>
  <si>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</si>
  <si>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</si>
  <si>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</si>
  <si>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</si>
  <si>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</si>
  <si>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</si>
  <si>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</si>
  <si>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</si>
  <si>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</si>
  <si>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</si>
  <si>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</si>
  <si>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</si>
  <si>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</si>
  <si>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</si>
  <si>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</si>
  <si>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</si>
  <si>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</si>
  <si>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</si>
  <si>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</si>
  <si>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</si>
  <si>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</si>
  <si>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</si>
  <si>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</si>
  <si>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</si>
  <si>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</si>
  <si>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</si>
  <si>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</si>
  <si>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</si>
  <si>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</si>
  <si>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</si>
  <si>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</si>
  <si>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</si>
  <si>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</si>
  <si>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</si>
  <si>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</si>
  <si>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</si>
  <si>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</si>
  <si>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</si>
  <si>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</si>
  <si>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</si>
  <si>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</si>
  <si>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</si>
  <si>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</si>
  <si>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</si>
  <si>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</si>
  <si>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</si>
  <si>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</si>
  <si>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</si>
  <si>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</si>
  <si>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</si>
  <si>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</si>
  <si>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</si>
  <si>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</si>
  <si>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</si>
  <si>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</si>
  <si>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</si>
  <si>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</si>
  <si>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</si>
  <si>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</si>
  <si>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</si>
  <si>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</si>
  <si>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</si>
  <si>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</si>
  <si>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</si>
  <si>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</si>
  <si>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</si>
  <si>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</si>
  <si>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</si>
  <si>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</si>
  <si>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</si>
  <si>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</si>
  <si>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</si>
  <si>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</si>
  <si>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</si>
  <si>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</si>
  <si>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</si>
  <si>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</si>
  <si>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</si>
  <si>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</si>
  <si>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</si>
  <si>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</si>
  <si>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</si>
  <si>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</si>
  <si>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</si>
  <si>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</si>
  <si>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</si>
  <si>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</si>
  <si>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</si>
  <si>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</si>
  <si>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</si>
  <si>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</si>
  <si>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</si>
  <si>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</si>
  <si>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</si>
  <si>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</si>
  <si>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</si>
  <si>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</si>
  <si>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</si>
  <si>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</si>
  <si>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</si>
  <si>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</si>
  <si>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</si>
  <si>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</si>
  <si>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</si>
  <si>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</si>
  <si>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</si>
  <si>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</si>
  <si>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</si>
  <si>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</si>
  <si>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</si>
  <si>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</si>
  <si>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</si>
  <si>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</si>
  <si>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</si>
  <si>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</si>
  <si>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</si>
  <si>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</si>
  <si>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</si>
  <si>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</si>
  <si>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</si>
  <si>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</si>
  <si>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</si>
  <si>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</si>
  <si>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</si>
  <si>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</si>
  <si>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</si>
  <si>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</si>
  <si>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</si>
  <si>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</si>
  <si>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</si>
  <si>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</si>
  <si>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</si>
  <si>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</si>
  <si>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</si>
  <si>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</si>
  <si>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</si>
  <si>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</si>
  <si>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</si>
  <si>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</si>
  <si>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</si>
  <si>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</si>
  <si>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</si>
  <si>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</si>
  <si>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</si>
  <si>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</si>
  <si>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</si>
  <si>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</si>
  <si>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</si>
  <si>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</si>
  <si>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</si>
  <si>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</si>
  <si>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</si>
  <si>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</si>
  <si>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</si>
  <si>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</si>
  <si>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</si>
  <si>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</si>
  <si>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</si>
  <si>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</si>
  <si>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</si>
  <si>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</si>
  <si>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</si>
  <si>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</si>
  <si>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</si>
  <si>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</si>
  <si>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</si>
  <si>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</si>
  <si>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</si>
  <si>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</si>
  <si>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49510576</t>
  </si>
  <si>
    <t>города Омска "ГорДЮЦ"</t>
  </si>
  <si>
    <t>Горчакова Ольга Сергеевна</t>
  </si>
  <si>
    <t xml:space="preserve">Крылова Ольга Леонидовна </t>
  </si>
  <si>
    <t>01 января 2016 г.</t>
  </si>
  <si>
    <t>5507045600</t>
  </si>
  <si>
    <t>ГОД</t>
  </si>
  <si>
    <t>5</t>
  </si>
  <si>
    <t>01.01.2016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</si>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</sst>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1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 x14ac:dyDescent="0.2"/>
    <row r="2" spans="1:11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1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 x14ac:dyDescent="0.2">
      <c r="A5" s="5"/>
      <c r="C5" s="81" t="s">
        <v>195</v>
      </c>
      <c r="D5" s="161" t="s">
        <v>362</v>
      </c>
      <c r="E5" s="161"/>
      <c r="F5" s="6"/>
      <c r="G5" s="6"/>
      <c r="H5" s="6"/>
      <c r="I5" s="83" t="s">
        <v>205</v>
      </c>
      <c r="J5" s="7" t="s">
        <v>3</v>
      </c>
      <c r="K5" s="2" t="s">
        <v>365</v>
      </c>
    </row>
    <row r="6" spans="1:11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368</v>
      </c>
    </row>
    <row r="7" spans="1:11" x14ac:dyDescent="0.2">
      <c r="A7" s="10" t="s">
        <v>196</v>
      </c>
      <c r="B7" s="179" t="s">
        <v>359</v>
      </c>
      <c r="C7" s="179"/>
      <c r="D7" s="179"/>
      <c r="E7" s="179"/>
      <c r="F7" s="179"/>
      <c r="G7" s="179"/>
      <c r="H7" s="179"/>
      <c r="I7" s="83" t="s">
        <v>202</v>
      </c>
      <c r="J7" s="92" t="s">
        <v>358</v>
      </c>
      <c r="K7" s="2" t="s">
        <v>366</v>
      </c>
    </row>
    <row r="8" spans="1:11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363</v>
      </c>
      <c r="K8" s="2"/>
    </row>
    <row r="9" spans="1:11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 t="s">
        <v>367</v>
      </c>
    </row>
    <row r="10" spans="1:11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/>
    </row>
    <row r="11" spans="1:11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</row>
    <row r="12" spans="1:11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364</v>
      </c>
    </row>
    <row r="13" spans="1:11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2"/>
    </row>
    <row r="14" spans="1:11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 x14ac:dyDescent="0.2">
      <c r="A15" s="17"/>
      <c r="B15" s="18" t="s">
        <v>7</v>
      </c>
      <c r="C15" s="166" t="s">
        <v>8</v>
      </c>
      <c r="D15" s="167"/>
      <c r="E15" s="167"/>
      <c r="F15" s="168"/>
      <c r="G15" s="166" t="s">
        <v>9</v>
      </c>
      <c r="H15" s="167"/>
      <c r="I15" s="167"/>
      <c r="J15" s="167"/>
      <c r="K15" s="157"/>
    </row>
    <row r="16" spans="1:11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4" t="s">
        <v>12</v>
      </c>
      <c r="G16" s="22" t="s">
        <v>11</v>
      </c>
      <c r="H16" s="151" t="s">
        <v>353</v>
      </c>
      <c r="I16" s="151" t="s">
        <v>342</v>
      </c>
      <c r="J16" s="162" t="s">
        <v>12</v>
      </c>
      <c r="K16" s="158"/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5"/>
      <c r="G17" s="22" t="s">
        <v>15</v>
      </c>
      <c r="H17" s="22" t="s">
        <v>354</v>
      </c>
      <c r="I17" s="22" t="s">
        <v>343</v>
      </c>
      <c r="J17" s="163"/>
      <c r="K17" s="158"/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5"/>
      <c r="G18" s="22" t="s">
        <v>16</v>
      </c>
      <c r="H18" s="22" t="s">
        <v>355</v>
      </c>
      <c r="I18" s="22" t="s">
        <v>11</v>
      </c>
      <c r="J18" s="163"/>
      <c r="K18" s="158"/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370</v>
      </c>
      <c r="B21" s="41" t="s">
        <v>19</v>
      </c>
      <c r="C21" s="99"/>
      <c r="D21" s="98">
        <f>SUM(D23:D26)</f>
        <v>11264772.810000001</v>
      </c>
      <c r="E21" s="98">
        <f>SUM(E23:E26)</f>
        <v>0</v>
      </c>
      <c r="F21" s="98">
        <f>SUM(F23:F26)</f>
        <v>11264772.810000001</v>
      </c>
      <c r="G21" s="99"/>
      <c r="H21" s="98">
        <f>SUM(H23:H26)</f>
        <v>161002.9</v>
      </c>
      <c r="I21" s="98">
        <f>SUM(I23:I26)</f>
        <v>0</v>
      </c>
      <c r="J21" s="100">
        <f>SUM(J23:J26)</f>
        <v>161002.9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375</v>
      </c>
      <c r="B23" s="41" t="s">
        <v>21</v>
      </c>
      <c r="C23" s="99"/>
      <c r="D23" s="103">
        <v>11046085.439999999</v>
      </c>
      <c r="E23" s="103"/>
      <c r="F23" s="104">
        <f>SUM(D23:E23)</f>
        <v>11046085.439999999</v>
      </c>
      <c r="G23" s="99"/>
      <c r="H23" s="103"/>
      <c r="I23" s="103"/>
      <c r="J23" s="105">
        <f>SUM(H23:I23)</f>
        <v>0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/>
      <c r="E24" s="103"/>
      <c r="F24" s="104">
        <f>SUM(D24:E24)</f>
        <v>0</v>
      </c>
      <c r="G24" s="99"/>
      <c r="H24" s="103"/>
      <c r="I24" s="103"/>
      <c r="J24" s="105">
        <f>SUM(H24:I24)</f>
        <v>0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218687.37</v>
      </c>
      <c r="E25" s="103"/>
      <c r="F25" s="104">
        <f>SUM(D25:E25)</f>
        <v>218687.37</v>
      </c>
      <c r="G25" s="99"/>
      <c r="H25" s="103">
        <v>161002.9</v>
      </c>
      <c r="I25" s="103"/>
      <c r="J25" s="105">
        <f>SUM(H25:I25)</f>
        <v>161002.9</v>
      </c>
      <c r="K25" s="96" t="s">
        <v>233</v>
      </c>
      <c r="L25" s="155" t="s">
        <v>25</v>
      </c>
    </row>
    <row r="26" spans="1:12" x14ac:dyDescent="0.2">
      <c r="A26" s="42" t="s">
        <v>376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4334921.05</v>
      </c>
      <c r="E27" s="98">
        <f>SUM(E29:E32)</f>
        <v>0</v>
      </c>
      <c r="F27" s="98">
        <f>SUM(F29:F32)</f>
        <v>4334921.05</v>
      </c>
      <c r="G27" s="99"/>
      <c r="H27" s="98">
        <f>SUM(H29:H32)</f>
        <v>161002.9</v>
      </c>
      <c r="I27" s="98">
        <f>SUM(I29:I32)</f>
        <v>0</v>
      </c>
      <c r="J27" s="100">
        <f>SUM(J29:J32)</f>
        <v>161002.9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377</v>
      </c>
      <c r="B29" s="41" t="s">
        <v>29</v>
      </c>
      <c r="C29" s="99"/>
      <c r="D29" s="103">
        <v>4116233.68</v>
      </c>
      <c r="E29" s="103"/>
      <c r="F29" s="104">
        <f>SUM(D29:E29)</f>
        <v>4116233.68</v>
      </c>
      <c r="G29" s="99"/>
      <c r="H29" s="103"/>
      <c r="I29" s="103"/>
      <c r="J29" s="105">
        <f>SUM(H29:I29)</f>
        <v>0</v>
      </c>
      <c r="K29" s="96" t="s">
        <v>236</v>
      </c>
      <c r="L29" s="155" t="s">
        <v>29</v>
      </c>
    </row>
    <row r="30" spans="1:12" ht="22.5" x14ac:dyDescent="0.2">
      <c r="A30" s="42" t="s">
        <v>378</v>
      </c>
      <c r="B30" s="41" t="s">
        <v>30</v>
      </c>
      <c r="C30" s="99"/>
      <c r="D30" s="103"/>
      <c r="E30" s="103"/>
      <c r="F30" s="104">
        <f>SUM(D30:E30)</f>
        <v>0</v>
      </c>
      <c r="G30" s="99"/>
      <c r="H30" s="103"/>
      <c r="I30" s="103"/>
      <c r="J30" s="105">
        <f>SUM(H30:I30)</f>
        <v>0</v>
      </c>
      <c r="K30" s="96" t="s">
        <v>237</v>
      </c>
      <c r="L30" s="155" t="s">
        <v>30</v>
      </c>
    </row>
    <row r="31" spans="1:12" ht="22.5" x14ac:dyDescent="0.2">
      <c r="A31" s="42" t="s">
        <v>379</v>
      </c>
      <c r="B31" s="41" t="s">
        <v>31</v>
      </c>
      <c r="C31" s="99"/>
      <c r="D31" s="103">
        <v>218687.37</v>
      </c>
      <c r="E31" s="103"/>
      <c r="F31" s="104">
        <f>SUM(D31:E31)</f>
        <v>218687.37</v>
      </c>
      <c r="G31" s="99"/>
      <c r="H31" s="103">
        <v>161002.9</v>
      </c>
      <c r="I31" s="103"/>
      <c r="J31" s="105">
        <f>SUM(H31:I31)</f>
        <v>161002.9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371</v>
      </c>
      <c r="B33" s="41" t="s">
        <v>34</v>
      </c>
      <c r="C33" s="99"/>
      <c r="D33" s="106">
        <f>D21-D27</f>
        <v>6929851.7599999998</v>
      </c>
      <c r="E33" s="106">
        <f>E21-E27</f>
        <v>0</v>
      </c>
      <c r="F33" s="106">
        <f>F21-F27</f>
        <v>6929851.7599999998</v>
      </c>
      <c r="G33" s="99"/>
      <c r="H33" s="106">
        <f>H21-H27</f>
        <v>0</v>
      </c>
      <c r="I33" s="106">
        <f>I21-I27</f>
        <v>0</v>
      </c>
      <c r="J33" s="107">
        <f>J21-J27</f>
        <v>0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380</v>
      </c>
      <c r="B35" s="41" t="s">
        <v>36</v>
      </c>
      <c r="C35" s="99"/>
      <c r="D35" s="106">
        <f t="shared" ref="D35:F38" si="0">D23-D29</f>
        <v>6929851.7599999998</v>
      </c>
      <c r="E35" s="106">
        <f t="shared" si="0"/>
        <v>0</v>
      </c>
      <c r="F35" s="106">
        <f t="shared" si="0"/>
        <v>6929851.7599999998</v>
      </c>
      <c r="G35" s="99"/>
      <c r="H35" s="106">
        <f t="shared" ref="H35:J38" si="1">H23-H29</f>
        <v>0</v>
      </c>
      <c r="I35" s="106">
        <f t="shared" si="1"/>
        <v>0</v>
      </c>
      <c r="J35" s="110">
        <f t="shared" si="1"/>
        <v>0</v>
      </c>
      <c r="K35" s="96" t="s">
        <v>241</v>
      </c>
      <c r="L35" s="155" t="s">
        <v>36</v>
      </c>
    </row>
    <row r="36" spans="1:12" ht="22.5" x14ac:dyDescent="0.2">
      <c r="A36" s="42" t="s">
        <v>381</v>
      </c>
      <c r="B36" s="41" t="s">
        <v>37</v>
      </c>
      <c r="C36" s="99"/>
      <c r="D36" s="106">
        <f t="shared" si="0"/>
        <v>0</v>
      </c>
      <c r="E36" s="106">
        <f t="shared" si="0"/>
        <v>0</v>
      </c>
      <c r="F36" s="106">
        <f t="shared" si="0"/>
        <v>0</v>
      </c>
      <c r="G36" s="99"/>
      <c r="H36" s="106">
        <f t="shared" si="1"/>
        <v>0</v>
      </c>
      <c r="I36" s="106">
        <f t="shared" si="1"/>
        <v>0</v>
      </c>
      <c r="J36" s="110">
        <f t="shared" si="1"/>
        <v>0</v>
      </c>
      <c r="K36" s="96" t="s">
        <v>242</v>
      </c>
      <c r="L36" s="155" t="s">
        <v>37</v>
      </c>
    </row>
    <row r="37" spans="1:12" ht="22.5" x14ac:dyDescent="0.2">
      <c r="A37" s="42" t="s">
        <v>382</v>
      </c>
      <c r="B37" s="41" t="s">
        <v>38</v>
      </c>
      <c r="C37" s="99"/>
      <c r="D37" s="106">
        <f t="shared" si="0"/>
        <v>0</v>
      </c>
      <c r="E37" s="106">
        <f t="shared" si="0"/>
        <v>0</v>
      </c>
      <c r="F37" s="106">
        <f t="shared" si="0"/>
        <v>0</v>
      </c>
      <c r="G37" s="99"/>
      <c r="H37" s="106">
        <f t="shared" si="1"/>
        <v>0</v>
      </c>
      <c r="I37" s="106">
        <f t="shared" si="1"/>
        <v>0</v>
      </c>
      <c r="J37" s="110">
        <f t="shared" si="1"/>
        <v>0</v>
      </c>
      <c r="K37" s="96" t="s">
        <v>243</v>
      </c>
      <c r="L37" s="155" t="s">
        <v>38</v>
      </c>
    </row>
    <row r="38" spans="1:12" ht="23.25" thickBot="1" x14ac:dyDescent="0.25">
      <c r="A38" s="42" t="s">
        <v>383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6" t="s">
        <v>8</v>
      </c>
      <c r="D40" s="167"/>
      <c r="E40" s="167"/>
      <c r="F40" s="168"/>
      <c r="G40" s="166" t="s">
        <v>9</v>
      </c>
      <c r="H40" s="167"/>
      <c r="I40" s="167"/>
      <c r="J40" s="167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4" t="s">
        <v>12</v>
      </c>
      <c r="G41" s="22" t="s">
        <v>11</v>
      </c>
      <c r="H41" s="151" t="s">
        <v>353</v>
      </c>
      <c r="I41" s="151" t="s">
        <v>342</v>
      </c>
      <c r="J41" s="162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5"/>
      <c r="G42" s="22" t="s">
        <v>15</v>
      </c>
      <c r="H42" s="22" t="s">
        <v>354</v>
      </c>
      <c r="I42" s="22" t="s">
        <v>343</v>
      </c>
      <c r="J42" s="163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5"/>
      <c r="G43" s="22" t="s">
        <v>16</v>
      </c>
      <c r="H43" s="22" t="s">
        <v>355</v>
      </c>
      <c r="I43" s="22" t="s">
        <v>11</v>
      </c>
      <c r="J43" s="163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372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373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384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385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374</v>
      </c>
      <c r="B60" s="41" t="s">
        <v>60</v>
      </c>
      <c r="C60" s="103"/>
      <c r="D60" s="121">
        <v>24313782.620000001</v>
      </c>
      <c r="E60" s="121"/>
      <c r="F60" s="117">
        <f>SUM(C60:E60)</f>
        <v>24313782.620000001</v>
      </c>
      <c r="G60" s="103"/>
      <c r="H60" s="121">
        <v>24313782.620000001</v>
      </c>
      <c r="I60" s="121"/>
      <c r="J60" s="105">
        <f>SUM(G60:I60)</f>
        <v>24313782.620000001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45788.73</v>
      </c>
      <c r="E61" s="121">
        <v>12823</v>
      </c>
      <c r="F61" s="117">
        <f>SUM(C61:E61)</f>
        <v>58611.73</v>
      </c>
      <c r="G61" s="103"/>
      <c r="H61" s="121">
        <v>36486.44</v>
      </c>
      <c r="I61" s="121">
        <v>34114.550000000003</v>
      </c>
      <c r="J61" s="105">
        <f>SUM(G61:I61)</f>
        <v>70600.990000000005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6" t="s">
        <v>8</v>
      </c>
      <c r="D71" s="167"/>
      <c r="E71" s="167"/>
      <c r="F71" s="168"/>
      <c r="G71" s="166" t="s">
        <v>9</v>
      </c>
      <c r="H71" s="167"/>
      <c r="I71" s="167"/>
      <c r="J71" s="167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4" t="s">
        <v>12</v>
      </c>
      <c r="G72" s="22" t="s">
        <v>11</v>
      </c>
      <c r="H72" s="151" t="s">
        <v>353</v>
      </c>
      <c r="I72" s="151" t="s">
        <v>342</v>
      </c>
      <c r="J72" s="162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5"/>
      <c r="G73" s="22" t="s">
        <v>15</v>
      </c>
      <c r="H73" s="22" t="s">
        <v>354</v>
      </c>
      <c r="I73" s="22" t="s">
        <v>343</v>
      </c>
      <c r="J73" s="163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5"/>
      <c r="G74" s="22" t="s">
        <v>16</v>
      </c>
      <c r="H74" s="22" t="s">
        <v>355</v>
      </c>
      <c r="I74" s="22" t="s">
        <v>11</v>
      </c>
      <c r="J74" s="163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369</v>
      </c>
      <c r="B83" s="56" t="s">
        <v>87</v>
      </c>
      <c r="C83" s="131">
        <f t="shared" ref="C83:J83" si="6">C33+C55+C60+C61+C64+C76+C82</f>
        <v>0</v>
      </c>
      <c r="D83" s="131">
        <f t="shared" si="6"/>
        <v>31289423.109999999</v>
      </c>
      <c r="E83" s="131">
        <f t="shared" si="6"/>
        <v>12823</v>
      </c>
      <c r="F83" s="131">
        <f t="shared" si="6"/>
        <v>31302246.109999999</v>
      </c>
      <c r="G83" s="131">
        <f t="shared" si="6"/>
        <v>0</v>
      </c>
      <c r="H83" s="131">
        <f t="shared" si="6"/>
        <v>24350269.059999999</v>
      </c>
      <c r="I83" s="131">
        <f t="shared" si="6"/>
        <v>34114.550000000003</v>
      </c>
      <c r="J83" s="132">
        <f t="shared" si="6"/>
        <v>24384383.609999999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56068.69</v>
      </c>
      <c r="F85" s="98">
        <f t="shared" si="7"/>
        <v>56068.69</v>
      </c>
      <c r="G85" s="98">
        <f t="shared" si="7"/>
        <v>0</v>
      </c>
      <c r="H85" s="98">
        <f t="shared" si="7"/>
        <v>26553</v>
      </c>
      <c r="I85" s="98">
        <f t="shared" si="7"/>
        <v>0</v>
      </c>
      <c r="J85" s="100">
        <f t="shared" si="7"/>
        <v>26553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/>
      <c r="E87" s="121">
        <v>56068.69</v>
      </c>
      <c r="F87" s="117">
        <f t="shared" ref="F87:F95" si="8">SUM(C87:E87)</f>
        <v>56068.69</v>
      </c>
      <c r="G87" s="121"/>
      <c r="H87" s="121">
        <v>26553</v>
      </c>
      <c r="I87" s="121"/>
      <c r="J87" s="105">
        <f t="shared" ref="J87:J95" si="9">SUM(G87:I87)</f>
        <v>26553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6" t="s">
        <v>8</v>
      </c>
      <c r="D102" s="167"/>
      <c r="E102" s="167"/>
      <c r="F102" s="168"/>
      <c r="G102" s="166" t="s">
        <v>9</v>
      </c>
      <c r="H102" s="167"/>
      <c r="I102" s="167"/>
      <c r="J102" s="167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4" t="s">
        <v>12</v>
      </c>
      <c r="G103" s="22" t="s">
        <v>11</v>
      </c>
      <c r="H103" s="151" t="s">
        <v>353</v>
      </c>
      <c r="I103" s="151" t="s">
        <v>342</v>
      </c>
      <c r="J103" s="162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5"/>
      <c r="G104" s="22" t="s">
        <v>15</v>
      </c>
      <c r="H104" s="22" t="s">
        <v>354</v>
      </c>
      <c r="I104" s="22" t="s">
        <v>343</v>
      </c>
      <c r="J104" s="163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5"/>
      <c r="G105" s="22" t="s">
        <v>16</v>
      </c>
      <c r="H105" s="22" t="s">
        <v>355</v>
      </c>
      <c r="I105" s="22" t="s">
        <v>11</v>
      </c>
      <c r="J105" s="163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>
        <v>11920.09</v>
      </c>
      <c r="E108" s="127"/>
      <c r="F108" s="133">
        <f>SUM(C108:E108)</f>
        <v>11920.09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-31243634.379999999</v>
      </c>
      <c r="E115" s="134">
        <f t="shared" si="12"/>
        <v>0</v>
      </c>
      <c r="F115" s="134">
        <f t="shared" si="12"/>
        <v>-31243634.379999999</v>
      </c>
      <c r="G115" s="134">
        <f t="shared" si="12"/>
        <v>0</v>
      </c>
      <c r="H115" s="134">
        <f t="shared" si="12"/>
        <v>-24313782.620000001</v>
      </c>
      <c r="I115" s="134">
        <f t="shared" si="12"/>
        <v>0</v>
      </c>
      <c r="J115" s="119">
        <f t="shared" si="12"/>
        <v>-24313782.620000001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-35359868.060000002</v>
      </c>
      <c r="E120" s="127"/>
      <c r="F120" s="117">
        <f>SUM(D120:E120)</f>
        <v>-35359868.060000002</v>
      </c>
      <c r="G120" s="128"/>
      <c r="H120" s="127">
        <v>-24313782.620000001</v>
      </c>
      <c r="I120" s="127"/>
      <c r="J120" s="105">
        <f>SUM(H120:I120)</f>
        <v>-24313782.620000001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4116233.68</v>
      </c>
      <c r="E121" s="127"/>
      <c r="F121" s="117">
        <f>SUM(D121:E121)</f>
        <v>4116233.68</v>
      </c>
      <c r="G121" s="128"/>
      <c r="H121" s="127"/>
      <c r="I121" s="127"/>
      <c r="J121" s="105">
        <f>SUM(H121:I121)</f>
        <v>0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-31243634.379999999</v>
      </c>
      <c r="E122" s="98">
        <f>E120+E121</f>
        <v>0</v>
      </c>
      <c r="F122" s="98">
        <f>F120+F121</f>
        <v>-31243634.379999999</v>
      </c>
      <c r="G122" s="128"/>
      <c r="H122" s="98">
        <f>H120+H121</f>
        <v>-24313782.620000001</v>
      </c>
      <c r="I122" s="98">
        <f>I120+I121</f>
        <v>0</v>
      </c>
      <c r="J122" s="119">
        <f>J120+J121</f>
        <v>-24313782.620000001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386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-31231714.289999999</v>
      </c>
      <c r="E129" s="139">
        <f t="shared" si="14"/>
        <v>56068.69</v>
      </c>
      <c r="F129" s="139">
        <f t="shared" si="14"/>
        <v>-31175645.600000001</v>
      </c>
      <c r="G129" s="139">
        <f t="shared" si="14"/>
        <v>0</v>
      </c>
      <c r="H129" s="139">
        <f t="shared" si="14"/>
        <v>-24287229.620000001</v>
      </c>
      <c r="I129" s="139">
        <f t="shared" si="14"/>
        <v>0</v>
      </c>
      <c r="J129" s="140">
        <f t="shared" si="14"/>
        <v>-24287229.620000001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57708.82</v>
      </c>
      <c r="E130" s="141">
        <f t="shared" si="15"/>
        <v>68891.69</v>
      </c>
      <c r="F130" s="141">
        <f t="shared" si="15"/>
        <v>126600.51</v>
      </c>
      <c r="G130" s="141">
        <f t="shared" si="15"/>
        <v>0</v>
      </c>
      <c r="H130" s="141">
        <f t="shared" si="15"/>
        <v>63039.44</v>
      </c>
      <c r="I130" s="141">
        <f t="shared" si="15"/>
        <v>34114.550000000003</v>
      </c>
      <c r="J130" s="142">
        <f t="shared" si="15"/>
        <v>97153.99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6" t="s">
        <v>8</v>
      </c>
      <c r="D132" s="167"/>
      <c r="E132" s="167"/>
      <c r="F132" s="168"/>
      <c r="G132" s="166" t="s">
        <v>9</v>
      </c>
      <c r="H132" s="167"/>
      <c r="I132" s="167"/>
      <c r="J132" s="167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4" t="s">
        <v>12</v>
      </c>
      <c r="G133" s="22" t="s">
        <v>11</v>
      </c>
      <c r="H133" s="151" t="s">
        <v>353</v>
      </c>
      <c r="I133" s="151" t="s">
        <v>342</v>
      </c>
      <c r="J133" s="162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5"/>
      <c r="G134" s="22" t="s">
        <v>15</v>
      </c>
      <c r="H134" s="22" t="s">
        <v>354</v>
      </c>
      <c r="I134" s="22" t="s">
        <v>343</v>
      </c>
      <c r="J134" s="163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5"/>
      <c r="G135" s="22" t="s">
        <v>16</v>
      </c>
      <c r="H135" s="22" t="s">
        <v>355</v>
      </c>
      <c r="I135" s="22" t="s">
        <v>11</v>
      </c>
      <c r="J135" s="163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>
        <v>57.5</v>
      </c>
      <c r="E143" s="127"/>
      <c r="F143" s="117">
        <f>SUM(C143:E143)</f>
        <v>57.5</v>
      </c>
      <c r="G143" s="127">
        <v>3956</v>
      </c>
      <c r="H143" s="127">
        <v>710849.26</v>
      </c>
      <c r="I143" s="127"/>
      <c r="J143" s="105">
        <f>SUM(G143:I143)</f>
        <v>714805.26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196613</v>
      </c>
      <c r="E144" s="98">
        <f t="shared" si="17"/>
        <v>0</v>
      </c>
      <c r="F144" s="98">
        <f t="shared" si="17"/>
        <v>196613</v>
      </c>
      <c r="G144" s="98">
        <f t="shared" si="17"/>
        <v>1987</v>
      </c>
      <c r="H144" s="98">
        <f t="shared" si="17"/>
        <v>560070.23</v>
      </c>
      <c r="I144" s="98">
        <f t="shared" si="17"/>
        <v>0</v>
      </c>
      <c r="J144" s="119">
        <f t="shared" si="17"/>
        <v>562057.23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>
        <v>598</v>
      </c>
      <c r="H146" s="121">
        <v>76562</v>
      </c>
      <c r="I146" s="121"/>
      <c r="J146" s="105">
        <f t="shared" ref="J146:J151" si="19">SUM(G146:I146)</f>
        <v>77160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>
        <v>6929</v>
      </c>
      <c r="E147" s="127"/>
      <c r="F147" s="117">
        <f t="shared" si="18"/>
        <v>6929</v>
      </c>
      <c r="G147" s="127">
        <v>142.6</v>
      </c>
      <c r="H147" s="127">
        <v>2852.3</v>
      </c>
      <c r="I147" s="127"/>
      <c r="J147" s="105">
        <f t="shared" si="19"/>
        <v>2994.9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>
        <v>129105</v>
      </c>
      <c r="E150" s="127"/>
      <c r="F150" s="117">
        <f t="shared" si="18"/>
        <v>129105</v>
      </c>
      <c r="G150" s="127"/>
      <c r="H150" s="127">
        <v>96342</v>
      </c>
      <c r="I150" s="127"/>
      <c r="J150" s="105">
        <f t="shared" si="19"/>
        <v>96342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>
        <v>60579</v>
      </c>
      <c r="E151" s="124"/>
      <c r="F151" s="125">
        <f t="shared" si="18"/>
        <v>60579</v>
      </c>
      <c r="G151" s="124">
        <v>1246.4000000000001</v>
      </c>
      <c r="H151" s="124">
        <v>384313.93</v>
      </c>
      <c r="I151" s="124"/>
      <c r="J151" s="126">
        <f t="shared" si="19"/>
        <v>385560.33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6" t="s">
        <v>8</v>
      </c>
      <c r="D153" s="167"/>
      <c r="E153" s="167"/>
      <c r="F153" s="168"/>
      <c r="G153" s="166" t="s">
        <v>9</v>
      </c>
      <c r="H153" s="167"/>
      <c r="I153" s="167"/>
      <c r="J153" s="167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4" t="s">
        <v>12</v>
      </c>
      <c r="G154" s="22" t="s">
        <v>11</v>
      </c>
      <c r="H154" s="151" t="s">
        <v>353</v>
      </c>
      <c r="I154" s="151" t="s">
        <v>342</v>
      </c>
      <c r="J154" s="162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5"/>
      <c r="G155" s="22" t="s">
        <v>15</v>
      </c>
      <c r="H155" s="22" t="s">
        <v>354</v>
      </c>
      <c r="I155" s="22" t="s">
        <v>343</v>
      </c>
      <c r="J155" s="163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5"/>
      <c r="G156" s="22" t="s">
        <v>16</v>
      </c>
      <c r="H156" s="22" t="s">
        <v>355</v>
      </c>
      <c r="I156" s="22" t="s">
        <v>11</v>
      </c>
      <c r="J156" s="163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46</v>
      </c>
      <c r="H158" s="143">
        <f t="shared" si="20"/>
        <v>20103.75</v>
      </c>
      <c r="I158" s="143">
        <f t="shared" si="20"/>
        <v>0</v>
      </c>
      <c r="J158" s="114">
        <f t="shared" si="20"/>
        <v>20149.75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>
        <v>46</v>
      </c>
      <c r="H162" s="127">
        <v>20103.75</v>
      </c>
      <c r="I162" s="127"/>
      <c r="J162" s="150">
        <f t="shared" si="22"/>
        <v>20149.75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>
        <v>26553</v>
      </c>
      <c r="I166" s="127"/>
      <c r="J166" s="150">
        <f t="shared" si="22"/>
        <v>26553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387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196670.5</v>
      </c>
      <c r="E168" s="145">
        <f t="shared" si="23"/>
        <v>0</v>
      </c>
      <c r="F168" s="145">
        <f t="shared" si="23"/>
        <v>196670.5</v>
      </c>
      <c r="G168" s="145">
        <f t="shared" si="23"/>
        <v>5989</v>
      </c>
      <c r="H168" s="145">
        <f t="shared" si="23"/>
        <v>1317576.24</v>
      </c>
      <c r="I168" s="145">
        <f t="shared" si="23"/>
        <v>0</v>
      </c>
      <c r="J168" s="113">
        <f t="shared" si="23"/>
        <v>1323565.24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388</v>
      </c>
      <c r="B170" s="41" t="s">
        <v>185</v>
      </c>
      <c r="C170" s="98">
        <f t="shared" ref="C170:J170" si="24">SUM(C172:C176)</f>
        <v>0</v>
      </c>
      <c r="D170" s="98">
        <f t="shared" si="24"/>
        <v>-138961.68</v>
      </c>
      <c r="E170" s="98">
        <f t="shared" si="24"/>
        <v>68891.69</v>
      </c>
      <c r="F170" s="98">
        <f t="shared" si="24"/>
        <v>-70069.990000000005</v>
      </c>
      <c r="G170" s="98">
        <f t="shared" si="24"/>
        <v>-5989</v>
      </c>
      <c r="H170" s="98">
        <f t="shared" si="24"/>
        <v>-1254536.8</v>
      </c>
      <c r="I170" s="98">
        <f t="shared" si="24"/>
        <v>34114.550000000003</v>
      </c>
      <c r="J170" s="100">
        <f t="shared" si="24"/>
        <v>-1226411.25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-4255195.3600000003</v>
      </c>
      <c r="E172" s="121">
        <v>68891.69</v>
      </c>
      <c r="F172" s="117">
        <f>SUM(C172:E172)</f>
        <v>-4186303.67</v>
      </c>
      <c r="G172" s="121">
        <v>-5989</v>
      </c>
      <c r="H172" s="121">
        <v>-1254536.8</v>
      </c>
      <c r="I172" s="121">
        <v>34114.550000000003</v>
      </c>
      <c r="J172" s="105">
        <f>SUM(G172:I172)</f>
        <v>-1226411.25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4116233.68</v>
      </c>
      <c r="E173" s="127"/>
      <c r="F173" s="117">
        <f>SUM(D173:E173)</f>
        <v>4116233.68</v>
      </c>
      <c r="G173" s="146"/>
      <c r="H173" s="127"/>
      <c r="I173" s="127"/>
      <c r="J173" s="150">
        <f>SUM(H173:I173)</f>
        <v>0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57708.82</v>
      </c>
      <c r="E177" s="131">
        <f t="shared" si="25"/>
        <v>68891.69</v>
      </c>
      <c r="F177" s="131">
        <f t="shared" si="25"/>
        <v>126600.51</v>
      </c>
      <c r="G177" s="131">
        <f t="shared" si="25"/>
        <v>0</v>
      </c>
      <c r="H177" s="131">
        <f t="shared" si="25"/>
        <v>63039.44</v>
      </c>
      <c r="I177" s="131">
        <f t="shared" si="25"/>
        <v>34114.550000000003</v>
      </c>
      <c r="J177" s="132">
        <f t="shared" si="25"/>
        <v>97153.99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 t="s">
        <v>361</v>
      </c>
      <c r="C181" s="185"/>
      <c r="D181" s="185"/>
      <c r="F181" s="85" t="s">
        <v>210</v>
      </c>
      <c r="G181" s="183"/>
      <c r="H181" s="183"/>
      <c r="I181" s="161" t="s">
        <v>360</v>
      </c>
      <c r="J181" s="161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59" t="s">
        <v>211</v>
      </c>
      <c r="H182" s="159"/>
      <c r="I182" s="159" t="s">
        <v>208</v>
      </c>
      <c r="J182" s="159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1"/>
      <c r="F186" s="161"/>
      <c r="G186" s="160"/>
      <c r="H186" s="160"/>
      <c r="I186" s="161"/>
      <c r="J186" s="161"/>
    </row>
    <row r="187" spans="1:12" ht="12.75" hidden="1" customHeight="1" x14ac:dyDescent="0.2">
      <c r="A187" s="10"/>
      <c r="B187" s="9"/>
      <c r="C187" s="170" t="s">
        <v>215</v>
      </c>
      <c r="D187" s="170"/>
      <c r="E187" s="159" t="s">
        <v>214</v>
      </c>
      <c r="F187" s="159"/>
      <c r="G187" s="159" t="s">
        <v>211</v>
      </c>
      <c r="H187" s="159"/>
      <c r="I187" s="159" t="s">
        <v>208</v>
      </c>
      <c r="J187" s="159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1"/>
      <c r="D189" s="161"/>
      <c r="E189" s="160"/>
      <c r="F189" s="160"/>
      <c r="G189" s="161"/>
      <c r="H189" s="161"/>
      <c r="I189" s="161"/>
      <c r="J189" s="161"/>
    </row>
    <row r="190" spans="1:12" ht="12.75" hidden="1" customHeight="1" x14ac:dyDescent="0.2">
      <c r="A190" s="89" t="s">
        <v>206</v>
      </c>
      <c r="B190" s="90"/>
      <c r="C190" s="159" t="s">
        <v>214</v>
      </c>
      <c r="D190" s="159"/>
      <c r="E190" s="159" t="s">
        <v>211</v>
      </c>
      <c r="F190" s="159"/>
      <c r="G190" s="159" t="s">
        <v>208</v>
      </c>
      <c r="H190" s="159"/>
      <c r="I190" s="169" t="s">
        <v>217</v>
      </c>
      <c r="J190" s="169"/>
    </row>
    <row r="191" spans="1:12" hidden="1" x14ac:dyDescent="0.2"/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5:J185"/>
    <mergeCell ref="E186:F186"/>
    <mergeCell ref="G186:H186"/>
    <mergeCell ref="I186:J186"/>
    <mergeCell ref="I187:J187"/>
    <mergeCell ref="G189:H189"/>
    <mergeCell ref="E190:F190"/>
    <mergeCell ref="C187:D187"/>
    <mergeCell ref="E187:F187"/>
    <mergeCell ref="G187:H187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Сидоренко Иван</cp:lastModifiedBy>
  <cp:lastPrinted>2016-02-26T07:30:33Z</cp:lastPrinted>
  <dcterms:created xsi:type="dcterms:W3CDTF">2011-04-05T12:25:02Z</dcterms:created>
  <dcterms:modified xsi:type="dcterms:W3CDTF">2016-02-26T07:31:02Z</dcterms:modified>
</cp:coreProperties>
</file>